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2\12 - Dezembro\Novo Suporte\"/>
    </mc:Choice>
  </mc:AlternateContent>
  <xr:revisionPtr revIDLastSave="0" documentId="13_ncr:1_{C8ABDA20-AEFB-43D8-833D-021AA9C8F9CC}" xr6:coauthVersionLast="47" xr6:coauthVersionMax="47" xr10:uidLastSave="{00000000-0000-0000-0000-000000000000}"/>
  <bookViews>
    <workbookView xWindow="20370" yWindow="-1965" windowWidth="23310" windowHeight="1374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1" l="1"/>
  <c r="F38" i="1"/>
  <c r="D38" i="1"/>
  <c r="F36" i="1"/>
  <c r="E36" i="1"/>
  <c r="E35" i="1"/>
  <c r="F35" i="1" s="1"/>
  <c r="E34" i="1"/>
  <c r="E33" i="1"/>
  <c r="E32" i="1"/>
  <c r="E29" i="1"/>
  <c r="E30" i="1" s="1"/>
  <c r="E31" i="1" s="1"/>
  <c r="D47" i="1"/>
  <c r="D46" i="1"/>
  <c r="D45" i="1"/>
  <c r="D44" i="1"/>
  <c r="D43" i="1"/>
  <c r="D42" i="1"/>
  <c r="D36" i="1"/>
  <c r="D34" i="1"/>
  <c r="D33" i="1"/>
  <c r="D32" i="1"/>
  <c r="D31" i="1"/>
  <c r="E28" i="1"/>
  <c r="F34" i="1" l="1"/>
  <c r="F32" i="1"/>
  <c r="F33" i="1"/>
  <c r="F31" i="1"/>
  <c r="D30" i="1"/>
  <c r="F30" i="1" s="1"/>
  <c r="D29" i="1"/>
  <c r="F29" i="1" s="1"/>
  <c r="D28" i="1"/>
  <c r="F28" i="1" s="1"/>
  <c r="E27" i="1"/>
  <c r="E25" i="1" l="1"/>
  <c r="D22" i="1"/>
  <c r="F22" i="1" s="1"/>
  <c r="D19" i="1" l="1"/>
  <c r="F19" i="1" s="1"/>
  <c r="D18" i="1" l="1"/>
  <c r="F18" i="1" s="1"/>
  <c r="D16" i="1" l="1"/>
  <c r="F16" i="1" s="1"/>
  <c r="D27" i="1" l="1"/>
  <c r="F27" i="1" s="1"/>
  <c r="D26" i="1"/>
  <c r="F26" i="1" s="1"/>
  <c r="D25" i="1"/>
  <c r="F25" i="1" s="1"/>
  <c r="D24" i="1"/>
  <c r="F24" i="1" s="1"/>
  <c r="D23" i="1"/>
  <c r="F23" i="1" s="1"/>
  <c r="D21" i="1"/>
  <c r="F21" i="1" s="1"/>
  <c r="D20" i="1"/>
  <c r="F20" i="1" s="1"/>
  <c r="D17" i="1"/>
  <c r="F17" i="1" s="1"/>
  <c r="D15" i="1" l="1"/>
  <c r="F15" i="1" s="1"/>
  <c r="E8" i="1"/>
  <c r="E9" i="1"/>
  <c r="E10" i="1"/>
  <c r="E11" i="1"/>
  <c r="E12" i="1"/>
  <c r="E13" i="1"/>
  <c r="D14" i="1" l="1"/>
  <c r="F14" i="1" s="1"/>
  <c r="D13" i="1"/>
  <c r="F13" i="1" l="1"/>
  <c r="D12" i="1"/>
  <c r="D11" i="1"/>
  <c r="F11" i="1" s="1"/>
  <c r="D10" i="1"/>
  <c r="D9" i="1"/>
  <c r="D8" i="1"/>
  <c r="D7" i="1"/>
  <c r="D6" i="1"/>
  <c r="D5" i="1"/>
  <c r="D4" i="1"/>
  <c r="F12" i="1" l="1"/>
  <c r="F8" i="1"/>
  <c r="F9" i="1"/>
  <c r="E7" i="1" l="1"/>
  <c r="E6" i="1"/>
  <c r="E5" i="1"/>
  <c r="E4" i="1"/>
  <c r="F10" i="1" l="1"/>
  <c r="F6" i="1"/>
  <c r="F7" i="1" l="1"/>
  <c r="F5" i="1"/>
  <c r="F4" i="1"/>
</calcChain>
</file>

<file path=xl/sharedStrings.xml><?xml version="1.0" encoding="utf-8"?>
<sst xmlns="http://schemas.openxmlformats.org/spreadsheetml/2006/main" count="57" uniqueCount="16">
  <si>
    <t>Data do Pagamento</t>
  </si>
  <si>
    <t>Total pago</t>
  </si>
  <si>
    <r>
      <t xml:space="preserve"># Cotas </t>
    </r>
    <r>
      <rPr>
        <b/>
        <vertAlign val="superscript"/>
        <sz val="11"/>
        <color theme="0"/>
        <rFont val="Calibri"/>
        <family val="2"/>
        <scheme val="minor"/>
      </rPr>
      <t>1,2,3</t>
    </r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</si>
  <si>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</si>
  <si>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</si>
  <si>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</si>
  <si>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</si>
  <si>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</si>
  <si>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</si>
  <si>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</si>
  <si>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</si>
  <si>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</si>
  <si>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r>
      <t xml:space="preserve">Valor por Cota </t>
    </r>
    <r>
      <rPr>
        <b/>
        <vertAlign val="superscript"/>
        <sz val="11"/>
        <color theme="0"/>
        <rFont val="Calibri"/>
        <family val="2"/>
        <scheme val="minor"/>
      </rPr>
      <t>1,2</t>
    </r>
  </si>
  <si>
    <t>Total a pagar</t>
  </si>
  <si>
    <t>Valor a Distribuir</t>
  </si>
  <si>
    <t>(3) 5.040.000 Cotas Classe A e 50.576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</si>
</sst>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vertAlign val="superscript"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0" xfId="0" applyFont="1" applyFill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166" fontId="0" fillId="0" borderId="0" xfId="2" applyNumberFormat="1" applyFont="1"/>
    <xf numFmtId="167" fontId="3" fillId="0" borderId="0" xfId="0" applyNumberFormat="1" applyFont="1" applyAlignment="1">
      <alignment horizontal="center"/>
    </xf>
    <xf numFmtId="167" fontId="0" fillId="0" borderId="0" xfId="0" applyNumberFormat="1"/>
    <xf numFmtId="167" fontId="2" fillId="2" borderId="0" xfId="0" applyNumberFormat="1" applyFont="1" applyFill="1" applyAlignment="1">
      <alignment horizontal="center"/>
    </xf>
    <xf numFmtId="167" fontId="0" fillId="0" borderId="0" xfId="0" applyNumberFormat="1" applyAlignment="1">
      <alignment horizontal="center"/>
    </xf>
    <xf numFmtId="3" fontId="0" fillId="0" borderId="0" xfId="0" applyNumberFormat="1"/>
    <xf numFmtId="168" fontId="3" fillId="0" borderId="0" xfId="0" applyNumberFormat="1" applyFont="1" applyAlignment="1">
      <alignment horizontal="center"/>
    </xf>
    <xf numFmtId="167" fontId="7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/>
    </xf>
    <xf numFmtId="165" fontId="3" fillId="0" borderId="0" xfId="1" applyNumberFormat="1" applyFont="1" applyFill="1" applyBorder="1" applyAlignment="1">
      <alignment horizontal="center"/>
    </xf>
    <xf numFmtId="165" fontId="0" fillId="0" borderId="0" xfId="0" applyNumberFormat="1"/>
    <xf numFmtId="0" fontId="5" fillId="3" borderId="0" xfId="0" applyFont="1" applyFill="1" applyAlignment="1">
      <alignment horizontal="center" vertical="center"/>
    </xf>
    <xf numFmtId="167" fontId="5" fillId="3" borderId="0" xfId="0" applyNumberFormat="1" applyFont="1" applyFill="1" applyAlignment="1">
      <alignment horizontal="center" vertical="center"/>
    </xf>
    <xf numFmtId="167" fontId="5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67" fontId="4" fillId="0" borderId="1" xfId="0" applyNumberFormat="1" applyFont="1" applyBorder="1" applyAlignment="1">
      <alignment horizontal="center"/>
    </xf>
    <xf numFmtId="0" fontId="5" fillId="3" borderId="0" xfId="0" applyFont="1" applyFill="1" applyAlignment="1">
      <alignment horizontal="center" vertical="center" wrapText="1"/>
    </xf>
    <xf numFmtId="168" fontId="0" fillId="0" borderId="0" xfId="0" applyNumberFormat="1"/>
    <xf numFmtId="165" fontId="0" fillId="0" borderId="0" xfId="0" applyNumberFormat="1" applyAlignment="1">
      <alignment horizontal="center"/>
    </xf>
    <xf numFmtId="14" fontId="0" fillId="0" borderId="0" xfId="0" applyNumberFormat="1"/>
    <xf numFmtId="164" fontId="0" fillId="0" borderId="0" xfId="1" applyFont="1"/>
    <xf numFmtId="165" fontId="0" fillId="0" borderId="0" xfId="1" applyNumberFormat="1" applyFont="1"/>
    <xf numFmtId="170" fontId="0" fillId="0" borderId="0" xfId="0" applyNumberFormat="1" applyAlignment="1">
      <alignment vertical="center"/>
    </xf>
    <xf numFmtId="169" fontId="0" fillId="0" borderId="0" xfId="0" applyNumberFormat="1"/>
    <xf numFmtId="168" fontId="4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left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25"/>
  <sheetViews>
    <sheetView showGridLines="0" tabSelected="1" zoomScale="85" zoomScaleNormal="85" workbookViewId="0">
      <pane ySplit="3" topLeftCell="A20" activePane="bottomLeft" state="frozen"/>
      <selection pane="bottomLeft" activeCell="C55" sqref="C55"/>
    </sheetView>
  </sheetViews>
  <sheetFormatPr defaultRowHeight="15" x14ac:dyDescent="0.25"/>
  <cols>
    <col min="2" max="2" width="11.7109375" bestFit="1" customWidth="1"/>
    <col min="3" max="3" width="39.42578125" customWidth="1"/>
    <col min="4" max="4" width="16.28515625" style="11" customWidth="1"/>
    <col min="5" max="5" width="12" bestFit="1" customWidth="1"/>
    <col min="6" max="6" width="17.7109375" bestFit="1" customWidth="1"/>
    <col min="7" max="7" width="20.28515625" style="9" customWidth="1"/>
    <col min="8" max="8" width="20.28515625" customWidth="1"/>
    <col min="9" max="9" width="15.42578125" customWidth="1"/>
    <col min="10" max="10" width="17.85546875" bestFit="1" customWidth="1"/>
    <col min="13" max="13" width="10.5703125" bestFit="1" customWidth="1"/>
    <col min="15" max="15" width="10.5703125" bestFit="1" customWidth="1"/>
  </cols>
  <sheetData>
    <row r="1" spans="2:15" x14ac:dyDescent="0.25">
      <c r="D1" s="10"/>
      <c r="E1" s="1">
        <v>2007</v>
      </c>
    </row>
    <row r="2" spans="2:15" x14ac:dyDescent="0.25">
      <c r="D2" s="10">
        <v>26753894.710000001</v>
      </c>
      <c r="E2" s="1">
        <v>50984139.090000004</v>
      </c>
    </row>
    <row r="3" spans="2:15" s="21" customFormat="1" ht="45" x14ac:dyDescent="0.25">
      <c r="B3" s="18" t="s">
        <v>8</v>
      </c>
      <c r="C3" s="18" t="s">
        <v>6</v>
      </c>
      <c r="D3" s="19" t="s">
        <v>10</v>
      </c>
      <c r="E3" s="18" t="s">
        <v>2</v>
      </c>
      <c r="F3" s="19" t="s">
        <v>12</v>
      </c>
      <c r="G3" s="23" t="s">
        <v>11</v>
      </c>
      <c r="H3" s="18" t="s">
        <v>0</v>
      </c>
    </row>
    <row r="4" spans="2:15" x14ac:dyDescent="0.25">
      <c r="B4" s="3">
        <v>2020</v>
      </c>
      <c r="C4" s="3" t="s">
        <v>7</v>
      </c>
      <c r="D4" s="8">
        <f>10000000/12</f>
        <v>833333.33333333337</v>
      </c>
      <c r="E4" s="4">
        <f>560000*9</f>
        <v>5040000</v>
      </c>
      <c r="F4" s="13">
        <f t="shared" ref="F4:F10" si="0">D4/E4</f>
        <v>0.16534391534391535</v>
      </c>
      <c r="G4" s="5">
        <v>43923</v>
      </c>
      <c r="H4" s="5">
        <v>43934</v>
      </c>
      <c r="I4" s="25"/>
      <c r="J4" s="26"/>
      <c r="M4" s="26"/>
      <c r="O4" s="28"/>
    </row>
    <row r="5" spans="2:15" x14ac:dyDescent="0.25">
      <c r="B5" s="3">
        <v>2020</v>
      </c>
      <c r="C5" s="3" t="s">
        <v>7</v>
      </c>
      <c r="D5" s="8">
        <f t="shared" ref="D5:D14" si="1">10000000/12</f>
        <v>833333.33333333337</v>
      </c>
      <c r="E5" s="4">
        <f t="shared" ref="E5:E7" si="2">560000*9</f>
        <v>5040000</v>
      </c>
      <c r="F5" s="13">
        <f t="shared" si="0"/>
        <v>0.16534391534391535</v>
      </c>
      <c r="G5" s="5">
        <v>43951</v>
      </c>
      <c r="H5" s="5">
        <v>43963</v>
      </c>
      <c r="I5" s="25"/>
      <c r="M5" s="26"/>
      <c r="O5" s="28"/>
    </row>
    <row r="6" spans="2:15" x14ac:dyDescent="0.25">
      <c r="B6" s="3">
        <v>2020</v>
      </c>
      <c r="C6" s="3" t="s">
        <v>7</v>
      </c>
      <c r="D6" s="8">
        <f t="shared" si="1"/>
        <v>833333.33333333337</v>
      </c>
      <c r="E6" s="4">
        <f t="shared" si="2"/>
        <v>5040000</v>
      </c>
      <c r="F6" s="13">
        <f t="shared" si="0"/>
        <v>0.16534391534391535</v>
      </c>
      <c r="G6" s="5">
        <v>43980</v>
      </c>
      <c r="H6" s="5">
        <v>43991</v>
      </c>
      <c r="I6" s="25"/>
    </row>
    <row r="7" spans="2:15" x14ac:dyDescent="0.25">
      <c r="B7" s="3">
        <v>2020</v>
      </c>
      <c r="C7" s="3" t="s">
        <v>7</v>
      </c>
      <c r="D7" s="8">
        <f t="shared" si="1"/>
        <v>833333.33333333337</v>
      </c>
      <c r="E7" s="4">
        <f t="shared" si="2"/>
        <v>5040000</v>
      </c>
      <c r="F7" s="13">
        <f t="shared" si="0"/>
        <v>0.16534391534391535</v>
      </c>
      <c r="G7" s="5">
        <v>44012</v>
      </c>
      <c r="H7" s="5">
        <v>44022</v>
      </c>
      <c r="I7" s="25"/>
      <c r="O7" s="27"/>
    </row>
    <row r="8" spans="2:15" x14ac:dyDescent="0.25">
      <c r="B8" s="3">
        <v>2020</v>
      </c>
      <c r="C8" s="3" t="s">
        <v>7</v>
      </c>
      <c r="D8" s="8">
        <f t="shared" si="1"/>
        <v>833333.33333333337</v>
      </c>
      <c r="E8" s="4">
        <f t="shared" ref="E8:E13" si="3">560000*9+8130.62</f>
        <v>5048130.62</v>
      </c>
      <c r="F8" s="13">
        <f t="shared" si="0"/>
        <v>0.1650776091315429</v>
      </c>
      <c r="G8" s="5">
        <v>44043</v>
      </c>
      <c r="H8" s="5">
        <v>44054</v>
      </c>
      <c r="I8" s="25"/>
      <c r="J8" s="17"/>
    </row>
    <row r="9" spans="2:15" x14ac:dyDescent="0.25">
      <c r="B9" s="3">
        <v>2020</v>
      </c>
      <c r="C9" s="3" t="s">
        <v>7</v>
      </c>
      <c r="D9" s="8">
        <f t="shared" si="1"/>
        <v>833333.33333333337</v>
      </c>
      <c r="E9" s="4">
        <f t="shared" si="3"/>
        <v>5048130.62</v>
      </c>
      <c r="F9" s="13">
        <f t="shared" si="0"/>
        <v>0.1650776091315429</v>
      </c>
      <c r="G9" s="5">
        <v>44074</v>
      </c>
      <c r="H9" s="5">
        <v>44084</v>
      </c>
      <c r="I9" s="25"/>
      <c r="J9" s="17"/>
    </row>
    <row r="10" spans="2:15" x14ac:dyDescent="0.25">
      <c r="B10" s="3">
        <v>2020</v>
      </c>
      <c r="C10" s="3" t="s">
        <v>7</v>
      </c>
      <c r="D10" s="8">
        <f t="shared" si="1"/>
        <v>833333.33333333337</v>
      </c>
      <c r="E10" s="4">
        <f t="shared" si="3"/>
        <v>5048130.62</v>
      </c>
      <c r="F10" s="13">
        <f t="shared" si="0"/>
        <v>0.1650776091315429</v>
      </c>
      <c r="G10" s="5">
        <v>44104</v>
      </c>
      <c r="H10" s="5">
        <v>44113</v>
      </c>
      <c r="I10" s="25"/>
      <c r="J10" s="17"/>
    </row>
    <row r="11" spans="2:15" x14ac:dyDescent="0.25">
      <c r="B11" s="3">
        <v>2020</v>
      </c>
      <c r="C11" s="3" t="s">
        <v>7</v>
      </c>
      <c r="D11" s="8">
        <f t="shared" si="1"/>
        <v>833333.33333333337</v>
      </c>
      <c r="E11" s="4">
        <f t="shared" si="3"/>
        <v>5048130.62</v>
      </c>
      <c r="F11" s="13">
        <f t="shared" ref="F11:F12" si="4">D11/E11</f>
        <v>0.1650776091315429</v>
      </c>
      <c r="G11" s="5">
        <v>44134</v>
      </c>
      <c r="H11" s="5">
        <v>44146</v>
      </c>
      <c r="I11" s="25"/>
      <c r="J11" s="17"/>
    </row>
    <row r="12" spans="2:15" x14ac:dyDescent="0.25">
      <c r="B12" s="3">
        <v>2020</v>
      </c>
      <c r="C12" s="3" t="s">
        <v>7</v>
      </c>
      <c r="D12" s="8">
        <f t="shared" si="1"/>
        <v>833333.33333333337</v>
      </c>
      <c r="E12" s="4">
        <f t="shared" si="3"/>
        <v>5048130.62</v>
      </c>
      <c r="F12" s="13">
        <f t="shared" si="4"/>
        <v>0.1650776091315429</v>
      </c>
      <c r="G12" s="5">
        <v>44165</v>
      </c>
      <c r="H12" s="5">
        <v>44174</v>
      </c>
      <c r="I12" s="25"/>
      <c r="J12" s="17"/>
    </row>
    <row r="13" spans="2:15" x14ac:dyDescent="0.25">
      <c r="B13" s="3">
        <v>2021</v>
      </c>
      <c r="C13" s="3" t="s">
        <v>7</v>
      </c>
      <c r="D13" s="8">
        <f t="shared" si="1"/>
        <v>833333.33333333337</v>
      </c>
      <c r="E13" s="4">
        <f t="shared" si="3"/>
        <v>5048130.62</v>
      </c>
      <c r="F13" s="13">
        <f t="shared" ref="F13:F14" si="5">D13/E13</f>
        <v>0.1650776091315429</v>
      </c>
      <c r="G13" s="5">
        <v>44195</v>
      </c>
      <c r="H13" s="5">
        <v>44208</v>
      </c>
      <c r="I13" s="25"/>
      <c r="J13" s="17"/>
    </row>
    <row r="14" spans="2:15" x14ac:dyDescent="0.25">
      <c r="B14" s="3">
        <v>2021</v>
      </c>
      <c r="C14" s="3" t="s">
        <v>7</v>
      </c>
      <c r="D14" s="8">
        <f t="shared" si="1"/>
        <v>833333.33333333337</v>
      </c>
      <c r="E14" s="4">
        <v>5058907.9382309197</v>
      </c>
      <c r="F14" s="13">
        <f t="shared" si="5"/>
        <v>0.16472593364186555</v>
      </c>
      <c r="G14" s="5">
        <v>44225</v>
      </c>
      <c r="H14" s="5">
        <v>44236</v>
      </c>
      <c r="I14" s="25"/>
      <c r="J14" s="17"/>
    </row>
    <row r="15" spans="2:15" x14ac:dyDescent="0.25">
      <c r="B15" s="3">
        <v>2021</v>
      </c>
      <c r="C15" s="3" t="s">
        <v>7</v>
      </c>
      <c r="D15" s="8">
        <f>10000000/12</f>
        <v>833333.33333333337</v>
      </c>
      <c r="E15" s="4">
        <v>5058907.9382309197</v>
      </c>
      <c r="F15" s="13">
        <f t="shared" ref="F15:F16" si="6">D15/E15</f>
        <v>0.16472593364186555</v>
      </c>
      <c r="G15" s="5">
        <v>44253</v>
      </c>
      <c r="H15" s="5">
        <v>44264</v>
      </c>
      <c r="I15" s="25"/>
      <c r="J15" s="17"/>
    </row>
    <row r="16" spans="2:15" x14ac:dyDescent="0.25">
      <c r="B16" s="3">
        <v>2021</v>
      </c>
      <c r="C16" s="3" t="s">
        <v>7</v>
      </c>
      <c r="D16" s="8">
        <f>12000000/12</f>
        <v>1000000</v>
      </c>
      <c r="E16" s="4">
        <v>5058907.9382309197</v>
      </c>
      <c r="F16" s="13">
        <f t="shared" si="6"/>
        <v>0.19767112037023865</v>
      </c>
      <c r="G16" s="5">
        <v>44286</v>
      </c>
      <c r="H16" s="5">
        <v>44295</v>
      </c>
      <c r="I16" s="25"/>
      <c r="J16" s="17"/>
    </row>
    <row r="17" spans="2:10" x14ac:dyDescent="0.25">
      <c r="B17" s="3">
        <v>2021</v>
      </c>
      <c r="C17" s="3" t="s">
        <v>7</v>
      </c>
      <c r="D17" s="8">
        <f t="shared" ref="D17:D27" si="7">12000000/12</f>
        <v>1000000</v>
      </c>
      <c r="E17" s="4">
        <v>5058907.9382309197</v>
      </c>
      <c r="F17" s="13">
        <f t="shared" ref="F17:F18" si="8">D17/E17</f>
        <v>0.19767112037023865</v>
      </c>
      <c r="G17" s="5">
        <v>44316</v>
      </c>
      <c r="H17" s="5">
        <v>44326</v>
      </c>
      <c r="I17" s="25"/>
      <c r="J17" s="17"/>
    </row>
    <row r="18" spans="2:10" x14ac:dyDescent="0.25">
      <c r="B18" s="3">
        <v>2021</v>
      </c>
      <c r="C18" s="3" t="s">
        <v>7</v>
      </c>
      <c r="D18" s="8">
        <f t="shared" si="7"/>
        <v>1000000</v>
      </c>
      <c r="E18" s="4">
        <v>5058907.9382309197</v>
      </c>
      <c r="F18" s="13">
        <f t="shared" si="8"/>
        <v>0.19767112037023865</v>
      </c>
      <c r="G18" s="5">
        <v>44347</v>
      </c>
      <c r="H18" s="5">
        <v>44356</v>
      </c>
      <c r="I18" s="25"/>
      <c r="J18" s="17"/>
    </row>
    <row r="19" spans="2:10" x14ac:dyDescent="0.25">
      <c r="B19" s="3">
        <v>2021</v>
      </c>
      <c r="C19" s="3" t="s">
        <v>7</v>
      </c>
      <c r="D19" s="8">
        <f t="shared" si="7"/>
        <v>1000000</v>
      </c>
      <c r="E19" s="4">
        <v>5058907.9382309197</v>
      </c>
      <c r="F19" s="13">
        <f t="shared" ref="F19" si="9">D19/E19</f>
        <v>0.19767112037023865</v>
      </c>
      <c r="G19" s="5">
        <v>44377</v>
      </c>
      <c r="H19" s="5">
        <v>44386</v>
      </c>
      <c r="I19" s="25"/>
      <c r="J19" s="17"/>
    </row>
    <row r="20" spans="2:10" x14ac:dyDescent="0.25">
      <c r="B20" s="3">
        <v>2021</v>
      </c>
      <c r="C20" s="3" t="s">
        <v>7</v>
      </c>
      <c r="D20" s="8">
        <f t="shared" si="7"/>
        <v>1000000</v>
      </c>
      <c r="E20" s="4">
        <v>5069185.0682309195</v>
      </c>
      <c r="F20" s="13">
        <f t="shared" ref="F20:F21" si="10">D20/E20</f>
        <v>0.19727036723656</v>
      </c>
      <c r="G20" s="5">
        <v>44408</v>
      </c>
      <c r="H20" s="5">
        <v>44417</v>
      </c>
      <c r="I20" s="25"/>
      <c r="J20" s="17"/>
    </row>
    <row r="21" spans="2:10" x14ac:dyDescent="0.25">
      <c r="B21" s="3">
        <v>2021</v>
      </c>
      <c r="C21" s="3" t="s">
        <v>7</v>
      </c>
      <c r="D21" s="8">
        <f t="shared" si="7"/>
        <v>1000000</v>
      </c>
      <c r="E21" s="4">
        <v>5069185.0682309195</v>
      </c>
      <c r="F21" s="13">
        <f t="shared" si="10"/>
        <v>0.19727036723656</v>
      </c>
      <c r="G21" s="5">
        <v>44439</v>
      </c>
      <c r="H21" s="5">
        <v>44448</v>
      </c>
      <c r="I21" s="25"/>
      <c r="J21" s="17"/>
    </row>
    <row r="22" spans="2:10" x14ac:dyDescent="0.25">
      <c r="B22" s="3">
        <v>2021</v>
      </c>
      <c r="C22" s="3" t="s">
        <v>7</v>
      </c>
      <c r="D22" s="8">
        <f t="shared" si="7"/>
        <v>1000000</v>
      </c>
      <c r="E22" s="4">
        <v>5069185.0682309195</v>
      </c>
      <c r="F22" s="13">
        <f t="shared" ref="F22" si="11">D22/E22</f>
        <v>0.19727036723656</v>
      </c>
      <c r="G22" s="5">
        <v>44469</v>
      </c>
      <c r="H22" s="5">
        <v>44480</v>
      </c>
      <c r="I22" s="25"/>
      <c r="J22" s="17"/>
    </row>
    <row r="23" spans="2:10" x14ac:dyDescent="0.25">
      <c r="B23" s="3">
        <v>2021</v>
      </c>
      <c r="C23" s="3" t="s">
        <v>7</v>
      </c>
      <c r="D23" s="8">
        <f t="shared" si="7"/>
        <v>1000000</v>
      </c>
      <c r="E23" s="4">
        <v>5069185.0682309195</v>
      </c>
      <c r="F23" s="13">
        <f t="shared" ref="F23:F24" si="12">D23/E23</f>
        <v>0.19727036723656</v>
      </c>
      <c r="G23" s="5">
        <v>44498</v>
      </c>
      <c r="H23" s="5">
        <v>44509</v>
      </c>
      <c r="I23" s="25"/>
      <c r="J23" s="17"/>
    </row>
    <row r="24" spans="2:10" x14ac:dyDescent="0.25">
      <c r="B24" s="3">
        <v>2021</v>
      </c>
      <c r="C24" s="3" t="s">
        <v>7</v>
      </c>
      <c r="D24" s="8">
        <f t="shared" si="7"/>
        <v>1000000</v>
      </c>
      <c r="E24" s="4">
        <v>5069185.0682309195</v>
      </c>
      <c r="F24" s="13">
        <f t="shared" si="12"/>
        <v>0.19727036723656</v>
      </c>
      <c r="G24" s="5">
        <v>44530</v>
      </c>
      <c r="H24" s="5">
        <v>44539</v>
      </c>
      <c r="I24" s="25"/>
      <c r="J24" s="17"/>
    </row>
    <row r="25" spans="2:10" x14ac:dyDescent="0.25">
      <c r="B25" s="3">
        <v>2022</v>
      </c>
      <c r="C25" s="3" t="s">
        <v>7</v>
      </c>
      <c r="D25" s="8">
        <f t="shared" si="7"/>
        <v>1000000</v>
      </c>
      <c r="E25" s="4">
        <f>E24</f>
        <v>5069185.0682309195</v>
      </c>
      <c r="F25" s="13">
        <f>D25/E25</f>
        <v>0.19727036723656</v>
      </c>
      <c r="G25" s="5">
        <v>44560</v>
      </c>
      <c r="H25" s="5">
        <v>44571</v>
      </c>
      <c r="I25" s="25"/>
      <c r="J25" s="17"/>
    </row>
    <row r="26" spans="2:10" x14ac:dyDescent="0.25">
      <c r="B26" s="3">
        <v>2022</v>
      </c>
      <c r="C26" s="3" t="s">
        <v>7</v>
      </c>
      <c r="D26" s="8">
        <f t="shared" si="7"/>
        <v>1000000</v>
      </c>
      <c r="E26" s="4">
        <v>5080053</v>
      </c>
      <c r="F26" s="13">
        <f>D26/E26</f>
        <v>0.19684833996810663</v>
      </c>
      <c r="G26" s="5">
        <v>44592</v>
      </c>
      <c r="H26" s="5">
        <v>44601</v>
      </c>
      <c r="I26" s="25"/>
      <c r="J26" s="17"/>
    </row>
    <row r="27" spans="2:10" x14ac:dyDescent="0.25">
      <c r="B27" s="3">
        <v>2022</v>
      </c>
      <c r="C27" s="3" t="s">
        <v>7</v>
      </c>
      <c r="D27" s="8">
        <f t="shared" si="7"/>
        <v>1000000</v>
      </c>
      <c r="E27" s="4">
        <f>E26</f>
        <v>5080053</v>
      </c>
      <c r="F27" s="13">
        <f>D27/E27</f>
        <v>0.19684833996810663</v>
      </c>
      <c r="G27" s="5">
        <v>44620</v>
      </c>
      <c r="H27" s="5">
        <v>44629</v>
      </c>
      <c r="I27" s="25"/>
      <c r="J27" s="17"/>
    </row>
    <row r="28" spans="2:10" x14ac:dyDescent="0.25">
      <c r="B28" s="3">
        <v>2022</v>
      </c>
      <c r="C28" s="3" t="s">
        <v>7</v>
      </c>
      <c r="D28" s="8">
        <f>4200000/3</f>
        <v>1400000</v>
      </c>
      <c r="E28" s="16">
        <f>5040000+40053</f>
        <v>5080053</v>
      </c>
      <c r="F28" s="13">
        <f>D28/E28</f>
        <v>0.27558767595534928</v>
      </c>
      <c r="G28" s="5">
        <v>44651</v>
      </c>
      <c r="H28" s="5">
        <v>44662</v>
      </c>
      <c r="I28" s="25"/>
      <c r="J28" s="17"/>
    </row>
    <row r="29" spans="2:10" x14ac:dyDescent="0.25">
      <c r="B29" s="3">
        <v>2022</v>
      </c>
      <c r="C29" s="3" t="s">
        <v>7</v>
      </c>
      <c r="D29" s="8">
        <f>4200000/3</f>
        <v>1400000</v>
      </c>
      <c r="E29" s="16">
        <f>5040000+40053</f>
        <v>5080053</v>
      </c>
      <c r="F29" s="13">
        <f>D29/E29</f>
        <v>0.27558767595534928</v>
      </c>
      <c r="G29" s="5">
        <v>44680</v>
      </c>
      <c r="H29" s="5">
        <v>44690</v>
      </c>
      <c r="I29" s="25"/>
      <c r="J29" s="17"/>
    </row>
    <row r="30" spans="2:10" x14ac:dyDescent="0.25">
      <c r="B30" s="3">
        <v>2022</v>
      </c>
      <c r="C30" s="3" t="s">
        <v>7</v>
      </c>
      <c r="D30" s="8">
        <f>4200000/3</f>
        <v>1400000</v>
      </c>
      <c r="E30" s="16">
        <f>E29</f>
        <v>5080053</v>
      </c>
      <c r="F30" s="13">
        <f t="shared" ref="F30:F36" si="13">D30/E30</f>
        <v>0.27558767595534928</v>
      </c>
      <c r="G30" s="5">
        <v>44712</v>
      </c>
      <c r="H30" s="5">
        <v>44721</v>
      </c>
      <c r="I30" s="25"/>
      <c r="J30" s="17"/>
    </row>
    <row r="31" spans="2:10" x14ac:dyDescent="0.25">
      <c r="B31" s="3">
        <v>2022</v>
      </c>
      <c r="C31" s="3" t="s">
        <v>7</v>
      </c>
      <c r="D31" s="8">
        <f>1700000</f>
        <v>1700000</v>
      </c>
      <c r="E31" s="16">
        <f>E30</f>
        <v>5080053</v>
      </c>
      <c r="F31" s="13">
        <f t="shared" si="13"/>
        <v>0.33464217794578127</v>
      </c>
      <c r="G31" s="5">
        <v>44742</v>
      </c>
      <c r="H31" s="5">
        <v>44753</v>
      </c>
      <c r="I31" s="25"/>
      <c r="J31" s="17"/>
    </row>
    <row r="32" spans="2:10" x14ac:dyDescent="0.25">
      <c r="B32" s="3">
        <v>2022</v>
      </c>
      <c r="C32" s="3" t="s">
        <v>7</v>
      </c>
      <c r="D32" s="8">
        <f t="shared" ref="D32:D47" si="14">1700000</f>
        <v>1700000</v>
      </c>
      <c r="E32" s="16">
        <f>5039999.99995227+50576.062292</f>
        <v>5090576.06224427</v>
      </c>
      <c r="F32" s="13">
        <f t="shared" si="13"/>
        <v>0.33395041724423719</v>
      </c>
      <c r="G32" s="5">
        <v>44771</v>
      </c>
      <c r="H32" s="5">
        <v>44782</v>
      </c>
      <c r="I32" s="25"/>
      <c r="J32" s="30"/>
    </row>
    <row r="33" spans="2:10" x14ac:dyDescent="0.25">
      <c r="B33" s="3">
        <v>2022</v>
      </c>
      <c r="C33" s="3" t="s">
        <v>7</v>
      </c>
      <c r="D33" s="8">
        <f t="shared" si="14"/>
        <v>1700000</v>
      </c>
      <c r="E33" s="16">
        <f>5039999.99995227+50576.062292</f>
        <v>5090576.06224427</v>
      </c>
      <c r="F33" s="13">
        <f t="shared" si="13"/>
        <v>0.33395041724423719</v>
      </c>
      <c r="G33" s="5">
        <v>44804</v>
      </c>
      <c r="H33" s="5">
        <v>44813</v>
      </c>
      <c r="I33" s="25"/>
      <c r="J33" s="17"/>
    </row>
    <row r="34" spans="2:10" x14ac:dyDescent="0.25">
      <c r="B34" s="3">
        <v>2022</v>
      </c>
      <c r="C34" s="3" t="s">
        <v>7</v>
      </c>
      <c r="D34" s="8">
        <f t="shared" si="14"/>
        <v>1700000</v>
      </c>
      <c r="E34" s="16">
        <f>5039999.99995227+50576.062292</f>
        <v>5090576.06224427</v>
      </c>
      <c r="F34" s="13">
        <f t="shared" si="13"/>
        <v>0.33395041724423719</v>
      </c>
      <c r="G34" s="5">
        <v>44834</v>
      </c>
      <c r="H34" s="5">
        <v>44844</v>
      </c>
      <c r="I34" s="25"/>
      <c r="J34" s="17"/>
    </row>
    <row r="35" spans="2:10" x14ac:dyDescent="0.25">
      <c r="B35" s="3">
        <v>2022</v>
      </c>
      <c r="C35" s="3" t="s">
        <v>7</v>
      </c>
      <c r="D35" s="8">
        <v>1700000</v>
      </c>
      <c r="E35" s="16">
        <f>5039999.99995227+50576.062292</f>
        <v>5090576.06224427</v>
      </c>
      <c r="F35" s="13">
        <f>D35/E35</f>
        <v>0.33395041724423719</v>
      </c>
      <c r="G35" s="5">
        <v>44865</v>
      </c>
      <c r="H35" s="5">
        <v>44874</v>
      </c>
      <c r="I35" s="25"/>
      <c r="J35" s="17"/>
    </row>
    <row r="36" spans="2:10" x14ac:dyDescent="0.25">
      <c r="B36" s="3">
        <v>2022</v>
      </c>
      <c r="C36" s="3" t="s">
        <v>7</v>
      </c>
      <c r="D36" s="8">
        <f t="shared" si="14"/>
        <v>1700000</v>
      </c>
      <c r="E36" s="16">
        <f>5039999.99995227+50576.062292</f>
        <v>5090576.06224427</v>
      </c>
      <c r="F36" s="13">
        <f>D36/E36</f>
        <v>0.33395041724423719</v>
      </c>
      <c r="G36" s="5">
        <v>44895</v>
      </c>
      <c r="H36" s="5">
        <v>44904</v>
      </c>
      <c r="J36" s="17"/>
    </row>
    <row r="37" spans="2:10" ht="3.75" customHeight="1" thickBot="1" x14ac:dyDescent="0.3">
      <c r="B37" s="3"/>
      <c r="C37" s="3"/>
      <c r="D37" s="8"/>
      <c r="E37" s="4"/>
      <c r="F37" s="13"/>
      <c r="G37" s="5"/>
      <c r="H37" s="5"/>
      <c r="I37" s="2"/>
    </row>
    <row r="38" spans="2:10" ht="15.75" thickTop="1" x14ac:dyDescent="0.25">
      <c r="B38" s="6" t="s">
        <v>1</v>
      </c>
      <c r="C38" s="6"/>
      <c r="D38" s="22">
        <f>SUM(D4:D36)</f>
        <v>36400000</v>
      </c>
      <c r="E38" s="22"/>
      <c r="F38" s="31">
        <f>SUM(F4:F36)</f>
        <v>7.1804538403181919</v>
      </c>
      <c r="G38" s="15"/>
      <c r="H38" s="15"/>
    </row>
    <row r="39" spans="2:10" x14ac:dyDescent="0.25">
      <c r="B39" s="2"/>
      <c r="D39" s="17"/>
      <c r="E39" s="17"/>
      <c r="F39" s="24"/>
    </row>
    <row r="40" spans="2:10" s="21" customFormat="1" ht="45" x14ac:dyDescent="0.25">
      <c r="B40" s="18" t="s">
        <v>9</v>
      </c>
      <c r="C40" s="18" t="s">
        <v>6</v>
      </c>
      <c r="D40" s="19" t="s">
        <v>14</v>
      </c>
      <c r="E40" s="18"/>
      <c r="F40" s="20"/>
      <c r="G40" s="23" t="s">
        <v>11</v>
      </c>
      <c r="H40" s="18" t="s">
        <v>0</v>
      </c>
      <c r="J40" s="29"/>
    </row>
    <row r="41" spans="2:10" ht="6.4" customHeight="1" x14ac:dyDescent="0.25"/>
    <row r="42" spans="2:10" x14ac:dyDescent="0.25">
      <c r="B42" s="3">
        <v>2022</v>
      </c>
      <c r="C42" s="3" t="s">
        <v>7</v>
      </c>
      <c r="D42" s="8">
        <f t="shared" si="14"/>
        <v>1700000</v>
      </c>
      <c r="E42" s="16">
        <v>0</v>
      </c>
      <c r="F42" s="16">
        <v>0</v>
      </c>
      <c r="G42" s="5">
        <v>44925</v>
      </c>
      <c r="H42" s="5">
        <v>44935</v>
      </c>
    </row>
    <row r="43" spans="2:10" x14ac:dyDescent="0.25">
      <c r="B43" s="3">
        <v>2022</v>
      </c>
      <c r="C43" s="3" t="s">
        <v>7</v>
      </c>
      <c r="D43" s="8">
        <f t="shared" si="14"/>
        <v>1700000</v>
      </c>
      <c r="E43" s="16">
        <v>0</v>
      </c>
      <c r="F43" s="16">
        <v>0</v>
      </c>
      <c r="G43" s="5">
        <v>44957</v>
      </c>
      <c r="H43" s="5">
        <v>44966</v>
      </c>
    </row>
    <row r="44" spans="2:10" x14ac:dyDescent="0.25">
      <c r="B44" s="3">
        <v>2022</v>
      </c>
      <c r="C44" s="3" t="s">
        <v>7</v>
      </c>
      <c r="D44" s="8">
        <f t="shared" si="14"/>
        <v>1700000</v>
      </c>
      <c r="E44" s="16">
        <v>0</v>
      </c>
      <c r="F44" s="16">
        <v>0</v>
      </c>
      <c r="G44" s="5">
        <v>44985</v>
      </c>
      <c r="H44" s="5">
        <v>44994</v>
      </c>
    </row>
    <row r="45" spans="2:10" x14ac:dyDescent="0.25">
      <c r="B45" s="3">
        <v>2022</v>
      </c>
      <c r="C45" s="3" t="s">
        <v>7</v>
      </c>
      <c r="D45" s="8">
        <f t="shared" si="14"/>
        <v>1700000</v>
      </c>
      <c r="E45" s="16">
        <v>0</v>
      </c>
      <c r="F45" s="16">
        <v>0</v>
      </c>
      <c r="G45" s="5">
        <v>45016</v>
      </c>
      <c r="H45" s="5">
        <v>45026</v>
      </c>
    </row>
    <row r="46" spans="2:10" x14ac:dyDescent="0.25">
      <c r="B46" s="3">
        <v>2022</v>
      </c>
      <c r="C46" s="3" t="s">
        <v>7</v>
      </c>
      <c r="D46" s="8">
        <f t="shared" si="14"/>
        <v>1700000</v>
      </c>
      <c r="E46" s="16">
        <v>0</v>
      </c>
      <c r="F46" s="16">
        <v>0</v>
      </c>
      <c r="G46" s="5">
        <v>45044</v>
      </c>
      <c r="H46" s="5">
        <v>45055</v>
      </c>
    </row>
    <row r="47" spans="2:10" x14ac:dyDescent="0.25">
      <c r="B47" s="3">
        <v>2022</v>
      </c>
      <c r="C47" s="3" t="s">
        <v>7</v>
      </c>
      <c r="D47" s="8">
        <f t="shared" si="14"/>
        <v>1700000</v>
      </c>
      <c r="E47" s="16">
        <v>0</v>
      </c>
      <c r="F47" s="16">
        <v>0</v>
      </c>
      <c r="G47" s="5">
        <v>45077</v>
      </c>
      <c r="H47" s="5">
        <v>45086</v>
      </c>
    </row>
    <row r="48" spans="2:10" ht="9" customHeight="1" thickBot="1" x14ac:dyDescent="0.3">
      <c r="I48" s="2"/>
    </row>
    <row r="49" spans="2:9" ht="15.75" thickTop="1" x14ac:dyDescent="0.25">
      <c r="B49" s="6" t="s">
        <v>13</v>
      </c>
      <c r="C49" s="6"/>
      <c r="D49" s="22">
        <f>+SUM(D42:D47)</f>
        <v>10200000</v>
      </c>
      <c r="E49" s="6"/>
      <c r="F49" s="15"/>
      <c r="G49" s="15"/>
      <c r="H49" s="15"/>
      <c r="I49" s="2"/>
    </row>
    <row r="50" spans="2:9" x14ac:dyDescent="0.25">
      <c r="I50" s="2"/>
    </row>
    <row r="51" spans="2:9" x14ac:dyDescent="0.25">
      <c r="B51" s="32" t="s">
        <v>3</v>
      </c>
      <c r="C51" s="14" t="s">
        <v>5</v>
      </c>
      <c r="G51" s="12"/>
    </row>
    <row r="52" spans="2:9" x14ac:dyDescent="0.25">
      <c r="B52" s="32"/>
      <c r="C52" s="14" t="s">
        <v>4</v>
      </c>
      <c r="G52" s="7"/>
    </row>
    <row r="53" spans="2:9" x14ac:dyDescent="0.25">
      <c r="B53" s="32"/>
      <c r="C53" s="14" t="s">
        <v>15</v>
      </c>
    </row>
    <row r="55" spans="2:9" x14ac:dyDescent="0.25">
      <c r="F55" s="7"/>
    </row>
    <row r="65" spans="4:6" x14ac:dyDescent="0.25">
      <c r="D65" s="2"/>
      <c r="E65" s="7"/>
      <c r="F65" s="9"/>
    </row>
    <row r="66" spans="4:6" x14ac:dyDescent="0.25">
      <c r="D66" s="2"/>
      <c r="E66" s="9"/>
    </row>
    <row r="105" spans="4:7" x14ac:dyDescent="0.25">
      <c r="D105"/>
      <c r="G105"/>
    </row>
    <row r="106" spans="4:7" x14ac:dyDescent="0.25">
      <c r="D106"/>
      <c r="G106"/>
    </row>
    <row r="107" spans="4:7" x14ac:dyDescent="0.25">
      <c r="D107"/>
      <c r="G107"/>
    </row>
    <row r="108" spans="4:7" x14ac:dyDescent="0.25">
      <c r="D108"/>
      <c r="G108"/>
    </row>
    <row r="109" spans="4:7" x14ac:dyDescent="0.25">
      <c r="D109"/>
      <c r="G109"/>
    </row>
    <row r="110" spans="4:7" x14ac:dyDescent="0.25">
      <c r="D110"/>
      <c r="G110"/>
    </row>
    <row r="111" spans="4:7" x14ac:dyDescent="0.25">
      <c r="D111"/>
      <c r="G111"/>
    </row>
    <row r="112" spans="4:7" x14ac:dyDescent="0.25">
      <c r="D112"/>
      <c r="G112"/>
    </row>
    <row r="113" spans="4:7" x14ac:dyDescent="0.25">
      <c r="D113"/>
      <c r="G113"/>
    </row>
    <row r="114" spans="4:7" x14ac:dyDescent="0.25">
      <c r="D114"/>
      <c r="G114"/>
    </row>
    <row r="115" spans="4:7" x14ac:dyDescent="0.25">
      <c r="D115"/>
      <c r="G115"/>
    </row>
    <row r="116" spans="4:7" x14ac:dyDescent="0.25">
      <c r="D116"/>
      <c r="G116"/>
    </row>
    <row r="117" spans="4:7" x14ac:dyDescent="0.25">
      <c r="D117"/>
      <c r="G117"/>
    </row>
    <row r="118" spans="4:7" x14ac:dyDescent="0.25">
      <c r="D118"/>
      <c r="G118"/>
    </row>
    <row r="119" spans="4:7" x14ac:dyDescent="0.25">
      <c r="D119"/>
      <c r="G119"/>
    </row>
    <row r="120" spans="4:7" x14ac:dyDescent="0.25">
      <c r="D120"/>
      <c r="G120"/>
    </row>
    <row r="121" spans="4:7" x14ac:dyDescent="0.25">
      <c r="D121"/>
      <c r="G121"/>
    </row>
    <row r="122" spans="4:7" x14ac:dyDescent="0.25">
      <c r="D122"/>
      <c r="G122"/>
    </row>
    <row r="123" spans="4:7" x14ac:dyDescent="0.25">
      <c r="D123"/>
      <c r="G123"/>
    </row>
    <row r="124" spans="4:7" x14ac:dyDescent="0.25">
      <c r="D124"/>
      <c r="G124"/>
    </row>
    <row r="125" spans="4:7" x14ac:dyDescent="0.25">
      <c r="D125"/>
      <c r="G125"/>
    </row>
  </sheetData>
  <mergeCells count="1">
    <mergeCell ref="B51:B53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Maria Clara Silva</cp:lastModifiedBy>
  <cp:lastPrinted>2019-06-04T18:46:21Z</cp:lastPrinted>
  <dcterms:created xsi:type="dcterms:W3CDTF">2019-05-21T12:06:43Z</dcterms:created>
  <dcterms:modified xsi:type="dcterms:W3CDTF">2022-12-09T16:33:05Z</dcterms:modified>
</cp:coreProperties>
</file>